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8280" windowHeight="9210"/>
  </bookViews>
  <sheets>
    <sheet name="объем" sheetId="4" r:id="rId1"/>
  </sheets>
  <definedNames>
    <definedName name="_xlnm.Print_Titles" localSheetId="0">объем!$17:$18</definedName>
  </definedNames>
  <calcPr calcId="162913"/>
</workbook>
</file>

<file path=xl/calcChain.xml><?xml version="1.0" encoding="utf-8"?>
<calcChain xmlns="http://schemas.openxmlformats.org/spreadsheetml/2006/main">
  <c r="E72" i="4" l="1"/>
  <c r="G72" i="4" s="1"/>
  <c r="E90" i="4" l="1"/>
  <c r="G90" i="4" s="1"/>
  <c r="E89" i="4"/>
  <c r="G89" i="4" s="1"/>
  <c r="E88" i="4"/>
  <c r="G88" i="4" s="1"/>
  <c r="E87" i="4"/>
  <c r="G87" i="4" s="1"/>
  <c r="G93" i="4" l="1"/>
  <c r="E52" i="4" l="1"/>
  <c r="G52" i="4" s="1"/>
  <c r="E53" i="4"/>
  <c r="G53" i="4" s="1"/>
  <c r="E54" i="4"/>
  <c r="G54" i="4" s="1"/>
  <c r="E66" i="4"/>
  <c r="G66" i="4" s="1"/>
  <c r="E86" i="4" l="1"/>
  <c r="G86" i="4" s="1"/>
  <c r="E85" i="4"/>
  <c r="G85" i="4" s="1"/>
  <c r="E84" i="4"/>
  <c r="G84" i="4" s="1"/>
  <c r="E83" i="4"/>
  <c r="G83" i="4" s="1"/>
  <c r="E82" i="4"/>
  <c r="G82" i="4" s="1"/>
  <c r="E80" i="4"/>
  <c r="G80" i="4" s="1"/>
  <c r="E79" i="4"/>
  <c r="G79" i="4" s="1"/>
  <c r="E78" i="4"/>
  <c r="G78" i="4" s="1"/>
  <c r="E77" i="4"/>
  <c r="G77" i="4" s="1"/>
  <c r="E76" i="4"/>
  <c r="G76" i="4" s="1"/>
  <c r="E75" i="4"/>
  <c r="G75" i="4" s="1"/>
  <c r="E74" i="4"/>
  <c r="G74" i="4" s="1"/>
  <c r="E73" i="4"/>
  <c r="G73" i="4" s="1"/>
  <c r="E71" i="4"/>
  <c r="G71" i="4" s="1"/>
  <c r="E70" i="4"/>
  <c r="G70" i="4" s="1"/>
  <c r="E69" i="4"/>
  <c r="G69" i="4" s="1"/>
  <c r="E67" i="4"/>
  <c r="G67" i="4" s="1"/>
  <c r="E65" i="4"/>
  <c r="G65" i="4" s="1"/>
  <c r="E64" i="4"/>
  <c r="G64" i="4" s="1"/>
  <c r="E63" i="4"/>
  <c r="G63" i="4" s="1"/>
  <c r="E62" i="4"/>
  <c r="G62" i="4" s="1"/>
  <c r="E61" i="4"/>
  <c r="G61" i="4" s="1"/>
  <c r="E59" i="4"/>
  <c r="G59" i="4" s="1"/>
  <c r="E58" i="4"/>
  <c r="G58" i="4" s="1"/>
  <c r="E57" i="4"/>
  <c r="G57" i="4" s="1"/>
  <c r="E55" i="4"/>
  <c r="G55" i="4" s="1"/>
  <c r="E51" i="4"/>
  <c r="G51" i="4" s="1"/>
  <c r="E50" i="4"/>
  <c r="G50" i="4" s="1"/>
  <c r="E49" i="4"/>
  <c r="G49" i="4" s="1"/>
  <c r="E48" i="4"/>
  <c r="G48" i="4" s="1"/>
  <c r="E47" i="4"/>
  <c r="G47" i="4" s="1"/>
  <c r="E46" i="4"/>
  <c r="G46" i="4" s="1"/>
  <c r="E44" i="4"/>
  <c r="G44" i="4" s="1"/>
  <c r="E43" i="4"/>
  <c r="G43" i="4" s="1"/>
  <c r="E42" i="4"/>
  <c r="G42" i="4" s="1"/>
  <c r="E41" i="4"/>
  <c r="G41" i="4" s="1"/>
  <c r="E40" i="4"/>
  <c r="G40" i="4" s="1"/>
  <c r="E39" i="4"/>
  <c r="G39" i="4" s="1"/>
  <c r="E38" i="4"/>
  <c r="G38" i="4" s="1"/>
  <c r="E37" i="4"/>
  <c r="G37" i="4" s="1"/>
  <c r="E36" i="4"/>
  <c r="G36" i="4" s="1"/>
  <c r="E35" i="4"/>
  <c r="G35" i="4" s="1"/>
  <c r="E34" i="4"/>
  <c r="G34" i="4" s="1"/>
  <c r="E33" i="4"/>
  <c r="G33" i="4" s="1"/>
  <c r="E32" i="4"/>
  <c r="G32" i="4" s="1"/>
  <c r="E31" i="4"/>
  <c r="G31" i="4" s="1"/>
  <c r="E30" i="4"/>
  <c r="G30" i="4" s="1"/>
  <c r="E29" i="4"/>
  <c r="G29" i="4" s="1"/>
  <c r="E28" i="4"/>
  <c r="G28" i="4" s="1"/>
  <c r="E27" i="4"/>
  <c r="G27" i="4" s="1"/>
  <c r="E26" i="4"/>
  <c r="G26" i="4" s="1"/>
  <c r="E25" i="4"/>
  <c r="G25" i="4" s="1"/>
  <c r="E24" i="4"/>
  <c r="G24" i="4" s="1"/>
  <c r="E23" i="4"/>
  <c r="G23" i="4" s="1"/>
  <c r="E22" i="4"/>
  <c r="G22" i="4" s="1"/>
  <c r="E21" i="4"/>
  <c r="G21" i="4" s="1"/>
  <c r="E20" i="4"/>
  <c r="G20" i="4" s="1"/>
  <c r="E19" i="4"/>
  <c r="G19" i="4" s="1"/>
  <c r="G95" i="4" l="1"/>
  <c r="G56" i="4"/>
  <c r="G45" i="4"/>
  <c r="G68" i="4"/>
  <c r="G91" i="4"/>
  <c r="G60" i="4"/>
  <c r="G81" i="4"/>
  <c r="G94" i="4" l="1"/>
  <c r="G96" i="4" s="1"/>
</calcChain>
</file>

<file path=xl/sharedStrings.xml><?xml version="1.0" encoding="utf-8"?>
<sst xmlns="http://schemas.openxmlformats.org/spreadsheetml/2006/main" count="125" uniqueCount="119">
  <si>
    <t>Жалюзи</t>
  </si>
  <si>
    <t>Столовая</t>
  </si>
  <si>
    <t>Коридор</t>
  </si>
  <si>
    <t>Каб 4 (серверная)</t>
  </si>
  <si>
    <t>Переход</t>
  </si>
  <si>
    <t>ХВО</t>
  </si>
  <si>
    <t>ГОиЧС</t>
  </si>
  <si>
    <t>Связь</t>
  </si>
  <si>
    <t>Лаборатория днев. 2 этаж</t>
  </si>
  <si>
    <t>Лаборатория 1 этаж</t>
  </si>
  <si>
    <t>Инженер ТАИ</t>
  </si>
  <si>
    <t>Инженер АСУТП ТАИ</t>
  </si>
  <si>
    <t>Учетчик КТЦ</t>
  </si>
  <si>
    <t>ЭЦ</t>
  </si>
  <si>
    <t>ГэЩУ</t>
  </si>
  <si>
    <t>Комната бульдозеристов</t>
  </si>
  <si>
    <t>Раздевалка машинистов</t>
  </si>
  <si>
    <t>ИТОГО</t>
  </si>
  <si>
    <t xml:space="preserve"> Помещение</t>
  </si>
  <si>
    <t>Примечание</t>
  </si>
  <si>
    <t xml:space="preserve">Начальник ОППР </t>
  </si>
  <si>
    <t>Начальник ТТЦ</t>
  </si>
  <si>
    <t xml:space="preserve">Начальник ЭЦ </t>
  </si>
  <si>
    <t>Мастер по ремонту СДТУ</t>
  </si>
  <si>
    <t>Н.Г.Шестакова</t>
  </si>
  <si>
    <t>Начальник ПТО</t>
  </si>
  <si>
    <t>нет жалюзи</t>
  </si>
  <si>
    <t>Здание</t>
  </si>
  <si>
    <t>АБК
1 этаж</t>
  </si>
  <si>
    <t xml:space="preserve">АБК
2 этаж </t>
  </si>
  <si>
    <t>АБК
3 этаж</t>
  </si>
  <si>
    <t>СБК-1</t>
  </si>
  <si>
    <t>Лаборатория опер.3-й этаж</t>
  </si>
  <si>
    <t>СБК-2</t>
  </si>
  <si>
    <t>ткань</t>
  </si>
  <si>
    <t>вертикальные</t>
  </si>
  <si>
    <t>горизонтальные</t>
  </si>
  <si>
    <t>жалюзи</t>
  </si>
  <si>
    <t>Утверждаю:</t>
  </si>
  <si>
    <t>Начальник КТЦ</t>
  </si>
  <si>
    <t>Начальник участка ХВО</t>
  </si>
  <si>
    <t>ГК</t>
  </si>
  <si>
    <t>ТЩУ</t>
  </si>
  <si>
    <t xml:space="preserve">Начальник цеха ТАИ </t>
  </si>
  <si>
    <t>С.Э. Ластовский</t>
  </si>
  <si>
    <t>К.О. Елизаров</t>
  </si>
  <si>
    <t>Комната отдыха грузчиков</t>
  </si>
  <si>
    <t>Комната приёма пищи грузчиков</t>
  </si>
  <si>
    <t>Техник по учёту ТТЦ</t>
  </si>
  <si>
    <t>Помещение нач.караула охранного предприятия</t>
  </si>
  <si>
    <t>Бытовое помещение водителей ООО "ИЭТранс"</t>
  </si>
  <si>
    <t xml:space="preserve"> горизонтальные (алюминиевые)</t>
  </si>
  <si>
    <t>алюминий</t>
  </si>
  <si>
    <t>Кабинет инженера по ПО, Спортивная</t>
  </si>
  <si>
    <t>Туалет женский</t>
  </si>
  <si>
    <t>Кабинет начальника участка ХВО</t>
  </si>
  <si>
    <t>Кабинет 10 (ОКС)</t>
  </si>
  <si>
    <t>Кабинет 11 (зал заседаний)</t>
  </si>
  <si>
    <t>Кабинет 11 (зал заседаний, разделительные жалюзи)</t>
  </si>
  <si>
    <t>Кабинет 12 (инженер СОТ)</t>
  </si>
  <si>
    <t>Кабинет 13 (инженер ТН)</t>
  </si>
  <si>
    <t>Кабинет 14 (ОМТС, ТД ЕСЭ)</t>
  </si>
  <si>
    <t>Кабинет 15 (архив)</t>
  </si>
  <si>
    <t>Кабинет 16 (ПТО)</t>
  </si>
  <si>
    <t>Кабинет 17 (начальник ПТО)</t>
  </si>
  <si>
    <t>Кабинет 8 (мед. пункт)</t>
  </si>
  <si>
    <t>Кабинет 7 (ООС)</t>
  </si>
  <si>
    <t>Кабинет 6 (начальник ОППР)</t>
  </si>
  <si>
    <t>Кабинет 5 (ОППР)</t>
  </si>
  <si>
    <t>Кабинет 3 (АСУ)</t>
  </si>
  <si>
    <t>Кабинет 2 (зам. технического директора)</t>
  </si>
  <si>
    <t>Кабинет 2 (технический директор)</t>
  </si>
  <si>
    <t>Кабинет 1 (инженер по ЗиС)</t>
  </si>
  <si>
    <t>Начальник ТАИ</t>
  </si>
  <si>
    <t>Зам. начальника по эксплуатации</t>
  </si>
  <si>
    <t>Зам. начальника по ремонту</t>
  </si>
  <si>
    <t>Инженер КТЦ</t>
  </si>
  <si>
    <t>Мастер РСГ</t>
  </si>
  <si>
    <t>Начальник ЭЦ</t>
  </si>
  <si>
    <t>Зам. начальника ЭЦ</t>
  </si>
  <si>
    <t>Коридор 3 этаж</t>
  </si>
  <si>
    <t>Ведущий инженер ЭЦ</t>
  </si>
  <si>
    <t>Инженер 1 кат. ЭТЛ</t>
  </si>
  <si>
    <t>Мастерская ЭТЛ</t>
  </si>
  <si>
    <t>Кабинет мастера ЭЦ</t>
  </si>
  <si>
    <t>Комната приема пищи</t>
  </si>
  <si>
    <t>Кабинет техника ЭЦ</t>
  </si>
  <si>
    <t>Лаборатория эл. измерений</t>
  </si>
  <si>
    <t>Итого ТЩУ</t>
  </si>
  <si>
    <t>Старший мастер ТТЦ</t>
  </si>
  <si>
    <t>Итого ЭЦ</t>
  </si>
  <si>
    <t>Итого КТЦ</t>
  </si>
  <si>
    <t>Итого ТАИ</t>
  </si>
  <si>
    <t>Итого ХВО</t>
  </si>
  <si>
    <t>Итого управление</t>
  </si>
  <si>
    <t>К.С. Посельский</t>
  </si>
  <si>
    <t>Е.В. Мошков</t>
  </si>
  <si>
    <t xml:space="preserve">Е.А. Каримова </t>
  </si>
  <si>
    <t>А.А. Кравчук</t>
  </si>
  <si>
    <t>Э.В. Виноградов</t>
  </si>
  <si>
    <t>Технический директор ШУ Н-ИТЭЦ</t>
  </si>
  <si>
    <t>Ширина (см)</t>
  </si>
  <si>
    <t>Высота (см)</t>
  </si>
  <si>
    <t>Площадь (см2)</t>
  </si>
  <si>
    <t>Кол-во (шт.)</t>
  </si>
  <si>
    <t>Общая площадь  (м2)</t>
  </si>
  <si>
    <t>Тип жалюзи: вертикальные, горизонтальные</t>
  </si>
  <si>
    <t>Материал жалюзи: ткань, алюминий</t>
  </si>
  <si>
    <t>Душевая женская</t>
  </si>
  <si>
    <t>Год: 2023</t>
  </si>
  <si>
    <t>"____ "  __________ 2023 г.</t>
  </si>
  <si>
    <t>О.В. Черных</t>
  </si>
  <si>
    <t>Кабинет (старший мастер ТТЦ)</t>
  </si>
  <si>
    <t>ГРУ</t>
  </si>
  <si>
    <t>Итого ТТЦ</t>
  </si>
  <si>
    <t>ВЕДОМОСТЬ ОБЪЁМОВ РАБОТ</t>
  </si>
  <si>
    <t>Оказание услуг по химической чистке жалюзи на ШУ Н-И ТЭЦ в г. Шелехове</t>
  </si>
  <si>
    <t>доверенность № 341 от 08.09.2022 г.</t>
  </si>
  <si>
    <t>_________________А.А.Бурдуковский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</si>
</sst>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right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/>
    </xf>
    <xf numFmtId="0" fontId="6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7" fillId="0" borderId="0" xfId="0" applyFont="1" applyAlignment="1">
      <alignment vertical="center"/>
    </xf>
    <xf numFmtId="49" fontId="1" fillId="0" borderId="0" xfId="0" applyNumberFormat="1" applyFont="1" applyFill="1" applyAlignment="1">
      <alignment vertical="center" wrapText="1"/>
    </xf>
    <xf numFmtId="0" fontId="1" fillId="0" borderId="0" xfId="0" applyFont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1" fontId="4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4" fillId="2" borderId="1" xfId="0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" fontId="5" fillId="2" borderId="1" xfId="0" applyNumberFormat="1" applyFont="1" applyFill="1" applyBorder="1" applyAlignment="1">
      <alignment horizontal="center" wrapText="1"/>
    </xf>
    <xf numFmtId="0" fontId="6" fillId="3" borderId="0" xfId="0" applyFont="1" applyFill="1"/>
    <xf numFmtId="0" fontId="6" fillId="2" borderId="0" xfId="0" applyFont="1" applyFill="1"/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4" fillId="0" borderId="0" xfId="0" applyNumberFormat="1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0" fontId="6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wrapText="1"/>
    </xf>
    <xf numFmtId="0" fontId="4" fillId="2" borderId="4" xfId="0" applyFont="1" applyFill="1" applyBorder="1" applyAlignment="1">
      <alignment vertical="center" wrapText="1"/>
    </xf>
    <xf numFmtId="0" fontId="1" fillId="0" borderId="0" xfId="0" applyFont="1" applyAlignment="1">
      <alignment horizontal="left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7"/>
  <sheetViews>
    <sheetView tabSelected="1" zoomScale="90" zoomScaleNormal="90" workbookViewId="0">
      <pane ySplit="18" topLeftCell="A19" activePane="bottomLeft" state="frozen"/>
      <selection pane="bottomLeft" activeCell="L14" sqref="L14"/>
    </sheetView>
  </sheetViews>
  <sheetFormatPr defaultColWidth="9.140625" defaultRowHeight="15.75" x14ac:dyDescent="0.25"/>
  <cols>
    <col min="1" max="1" width="16.5703125" style="3" customWidth="1"/>
    <col min="2" max="2" width="37.28515625" style="3" customWidth="1"/>
    <col min="3" max="6" width="11.42578125" style="3" customWidth="1"/>
    <col min="7" max="7" width="18.7109375" style="3" customWidth="1"/>
    <col min="8" max="8" width="18.140625" style="55" bestFit="1" customWidth="1"/>
    <col min="9" max="16384" width="9.140625" style="3"/>
  </cols>
  <sheetData>
    <row r="1" spans="1:8" x14ac:dyDescent="0.25">
      <c r="F1" s="38" t="s">
        <v>38</v>
      </c>
      <c r="H1" s="49"/>
    </row>
    <row r="2" spans="1:8" x14ac:dyDescent="0.25">
      <c r="F2" s="15" t="s">
        <v>100</v>
      </c>
      <c r="H2" s="49"/>
    </row>
    <row r="3" spans="1:8" x14ac:dyDescent="0.25">
      <c r="F3" s="15"/>
      <c r="H3" s="49"/>
    </row>
    <row r="4" spans="1:8" x14ac:dyDescent="0.25">
      <c r="F4" s="2" t="s">
        <v>118</v>
      </c>
      <c r="H4" s="49"/>
    </row>
    <row r="5" spans="1:8" x14ac:dyDescent="0.25">
      <c r="F5" s="60" t="s">
        <v>117</v>
      </c>
      <c r="H5" s="49"/>
    </row>
    <row r="6" spans="1:8" x14ac:dyDescent="0.25">
      <c r="F6" s="2" t="s">
        <v>110</v>
      </c>
      <c r="H6" s="49"/>
    </row>
    <row r="10" spans="1:8" x14ac:dyDescent="0.25">
      <c r="A10" s="70" t="s">
        <v>115</v>
      </c>
      <c r="B10" s="70"/>
      <c r="C10" s="70"/>
      <c r="D10" s="70"/>
      <c r="E10" s="70"/>
      <c r="F10" s="70"/>
      <c r="G10" s="70"/>
      <c r="H10" s="70"/>
    </row>
    <row r="11" spans="1:8" x14ac:dyDescent="0.25">
      <c r="A11" s="70" t="s">
        <v>116</v>
      </c>
      <c r="B11" s="70"/>
      <c r="C11" s="70"/>
      <c r="D11" s="70"/>
      <c r="E11" s="70"/>
      <c r="F11" s="70"/>
      <c r="G11" s="70"/>
      <c r="H11" s="70"/>
    </row>
    <row r="12" spans="1:8" x14ac:dyDescent="0.25">
      <c r="A12" s="58"/>
      <c r="B12" s="58"/>
      <c r="C12" s="58"/>
      <c r="D12" s="58"/>
      <c r="E12" s="58"/>
      <c r="F12" s="58"/>
      <c r="G12" s="58"/>
      <c r="H12" s="58"/>
    </row>
    <row r="13" spans="1:8" x14ac:dyDescent="0.25">
      <c r="A13" s="29" t="s">
        <v>109</v>
      </c>
      <c r="B13" s="14"/>
      <c r="C13" s="14"/>
      <c r="D13" s="14"/>
      <c r="E13" s="14"/>
      <c r="F13" s="14"/>
      <c r="G13" s="14"/>
      <c r="H13" s="51"/>
    </row>
    <row r="14" spans="1:8" x14ac:dyDescent="0.25">
      <c r="A14" s="28" t="s">
        <v>106</v>
      </c>
      <c r="B14" s="14"/>
      <c r="C14" s="14"/>
      <c r="D14" s="14"/>
      <c r="E14" s="14"/>
      <c r="F14" s="14"/>
      <c r="G14" s="14"/>
      <c r="H14" s="51"/>
    </row>
    <row r="15" spans="1:8" x14ac:dyDescent="0.25">
      <c r="A15" s="28" t="s">
        <v>107</v>
      </c>
      <c r="B15" s="14"/>
      <c r="C15" s="14"/>
      <c r="D15" s="14"/>
      <c r="E15" s="14"/>
      <c r="F15" s="14"/>
      <c r="G15" s="14"/>
      <c r="H15" s="51"/>
    </row>
    <row r="17" spans="1:8" x14ac:dyDescent="0.25">
      <c r="A17" s="75" t="s">
        <v>27</v>
      </c>
      <c r="B17" s="75" t="s">
        <v>18</v>
      </c>
      <c r="C17" s="61" t="s">
        <v>0</v>
      </c>
      <c r="D17" s="62"/>
      <c r="E17" s="62"/>
      <c r="F17" s="63"/>
      <c r="G17" s="75" t="s">
        <v>105</v>
      </c>
      <c r="H17" s="75" t="s">
        <v>19</v>
      </c>
    </row>
    <row r="18" spans="1:8" s="4" customFormat="1" ht="31.5" x14ac:dyDescent="0.25">
      <c r="A18" s="75"/>
      <c r="B18" s="75"/>
      <c r="C18" s="1" t="s">
        <v>102</v>
      </c>
      <c r="D18" s="1" t="s">
        <v>101</v>
      </c>
      <c r="E18" s="1" t="s">
        <v>103</v>
      </c>
      <c r="F18" s="13" t="s">
        <v>104</v>
      </c>
      <c r="G18" s="75"/>
      <c r="H18" s="75"/>
    </row>
    <row r="19" spans="1:8" ht="31.5" x14ac:dyDescent="0.25">
      <c r="A19" s="5" t="s">
        <v>28</v>
      </c>
      <c r="B19" s="6" t="s">
        <v>1</v>
      </c>
      <c r="C19" s="6">
        <v>195</v>
      </c>
      <c r="D19" s="6">
        <v>270</v>
      </c>
      <c r="E19" s="6">
        <f>C19*D19</f>
        <v>52650</v>
      </c>
      <c r="F19" s="6">
        <v>6</v>
      </c>
      <c r="G19" s="26">
        <f>E19*F19/10000</f>
        <v>31.59</v>
      </c>
      <c r="H19" s="5"/>
    </row>
    <row r="20" spans="1:8" ht="31.5" x14ac:dyDescent="0.25">
      <c r="A20" s="76" t="s">
        <v>29</v>
      </c>
      <c r="B20" s="6" t="s">
        <v>2</v>
      </c>
      <c r="C20" s="6">
        <v>195</v>
      </c>
      <c r="D20" s="6">
        <v>90</v>
      </c>
      <c r="E20" s="6">
        <f t="shared" ref="E20:E67" si="0">C20*D20</f>
        <v>17550</v>
      </c>
      <c r="F20" s="6">
        <v>3</v>
      </c>
      <c r="G20" s="26">
        <f t="shared" ref="G20:G86" si="1">E20*F20/10000</f>
        <v>5.2649999999999997</v>
      </c>
      <c r="H20" s="5" t="s">
        <v>51</v>
      </c>
    </row>
    <row r="21" spans="1:8" x14ac:dyDescent="0.25">
      <c r="A21" s="77"/>
      <c r="B21" s="6" t="s">
        <v>72</v>
      </c>
      <c r="C21" s="6">
        <v>175</v>
      </c>
      <c r="D21" s="6">
        <v>240</v>
      </c>
      <c r="E21" s="6">
        <f t="shared" si="0"/>
        <v>42000</v>
      </c>
      <c r="F21" s="6">
        <v>1</v>
      </c>
      <c r="G21" s="26">
        <f t="shared" si="1"/>
        <v>4.2</v>
      </c>
      <c r="H21" s="5"/>
    </row>
    <row r="22" spans="1:8" s="41" customFormat="1" x14ac:dyDescent="0.25">
      <c r="A22" s="77"/>
      <c r="B22" s="39" t="s">
        <v>71</v>
      </c>
      <c r="C22" s="39">
        <v>175</v>
      </c>
      <c r="D22" s="39">
        <v>270</v>
      </c>
      <c r="E22" s="39">
        <f t="shared" si="0"/>
        <v>47250</v>
      </c>
      <c r="F22" s="39">
        <v>2</v>
      </c>
      <c r="G22" s="42">
        <f t="shared" si="1"/>
        <v>9.4499999999999993</v>
      </c>
      <c r="H22" s="52"/>
    </row>
    <row r="23" spans="1:8" s="41" customFormat="1" ht="31.5" x14ac:dyDescent="0.25">
      <c r="A23" s="77"/>
      <c r="B23" s="39" t="s">
        <v>70</v>
      </c>
      <c r="C23" s="39">
        <v>180</v>
      </c>
      <c r="D23" s="39">
        <v>280</v>
      </c>
      <c r="E23" s="39">
        <f t="shared" si="0"/>
        <v>50400</v>
      </c>
      <c r="F23" s="39">
        <v>1</v>
      </c>
      <c r="G23" s="42">
        <f t="shared" si="1"/>
        <v>5.04</v>
      </c>
      <c r="H23" s="52"/>
    </row>
    <row r="24" spans="1:8" x14ac:dyDescent="0.25">
      <c r="A24" s="77"/>
      <c r="B24" s="6" t="s">
        <v>69</v>
      </c>
      <c r="C24" s="6">
        <v>200</v>
      </c>
      <c r="D24" s="6">
        <v>270</v>
      </c>
      <c r="E24" s="6">
        <f t="shared" si="0"/>
        <v>54000</v>
      </c>
      <c r="F24" s="6">
        <v>1</v>
      </c>
      <c r="G24" s="26">
        <f t="shared" si="1"/>
        <v>5.4</v>
      </c>
      <c r="H24" s="5"/>
    </row>
    <row r="25" spans="1:8" x14ac:dyDescent="0.25">
      <c r="A25" s="77"/>
      <c r="B25" s="6" t="s">
        <v>112</v>
      </c>
      <c r="C25" s="6">
        <v>180</v>
      </c>
      <c r="D25" s="6">
        <v>240</v>
      </c>
      <c r="E25" s="6">
        <f t="shared" si="0"/>
        <v>43200</v>
      </c>
      <c r="F25" s="6">
        <v>1</v>
      </c>
      <c r="G25" s="26">
        <f t="shared" si="1"/>
        <v>4.32</v>
      </c>
      <c r="H25" s="5"/>
    </row>
    <row r="26" spans="1:8" hidden="1" x14ac:dyDescent="0.25">
      <c r="A26" s="77"/>
      <c r="B26" s="6" t="s">
        <v>3</v>
      </c>
      <c r="C26" s="6">
        <v>0</v>
      </c>
      <c r="D26" s="6">
        <v>0</v>
      </c>
      <c r="E26" s="6">
        <f t="shared" si="0"/>
        <v>0</v>
      </c>
      <c r="F26" s="6">
        <v>0</v>
      </c>
      <c r="G26" s="26">
        <f t="shared" si="1"/>
        <v>0</v>
      </c>
      <c r="H26" s="5" t="s">
        <v>26</v>
      </c>
    </row>
    <row r="27" spans="1:8" x14ac:dyDescent="0.25">
      <c r="A27" s="77"/>
      <c r="B27" s="6" t="s">
        <v>68</v>
      </c>
      <c r="C27" s="6">
        <v>170</v>
      </c>
      <c r="D27" s="6">
        <v>270</v>
      </c>
      <c r="E27" s="6">
        <f t="shared" si="0"/>
        <v>45900</v>
      </c>
      <c r="F27" s="6">
        <v>2</v>
      </c>
      <c r="G27" s="26">
        <f t="shared" si="1"/>
        <v>9.18</v>
      </c>
      <c r="H27" s="5"/>
    </row>
    <row r="28" spans="1:8" x14ac:dyDescent="0.25">
      <c r="A28" s="77"/>
      <c r="B28" s="6" t="s">
        <v>67</v>
      </c>
      <c r="C28" s="6">
        <v>195</v>
      </c>
      <c r="D28" s="6">
        <v>270</v>
      </c>
      <c r="E28" s="6">
        <f t="shared" si="0"/>
        <v>52650</v>
      </c>
      <c r="F28" s="6">
        <v>1</v>
      </c>
      <c r="G28" s="26">
        <f t="shared" si="1"/>
        <v>5.2649999999999997</v>
      </c>
      <c r="H28" s="5"/>
    </row>
    <row r="29" spans="1:8" x14ac:dyDescent="0.25">
      <c r="A29" s="77"/>
      <c r="B29" s="6" t="s">
        <v>66</v>
      </c>
      <c r="C29" s="6">
        <v>180</v>
      </c>
      <c r="D29" s="6">
        <v>270</v>
      </c>
      <c r="E29" s="6">
        <f t="shared" si="0"/>
        <v>48600</v>
      </c>
      <c r="F29" s="6">
        <v>1</v>
      </c>
      <c r="G29" s="26">
        <f t="shared" si="1"/>
        <v>4.8600000000000003</v>
      </c>
      <c r="H29" s="5"/>
    </row>
    <row r="30" spans="1:8" x14ac:dyDescent="0.25">
      <c r="A30" s="77"/>
      <c r="B30" s="64" t="s">
        <v>65</v>
      </c>
      <c r="C30" s="6">
        <v>195</v>
      </c>
      <c r="D30" s="6">
        <v>250</v>
      </c>
      <c r="E30" s="6">
        <f t="shared" si="0"/>
        <v>48750</v>
      </c>
      <c r="F30" s="6">
        <v>1</v>
      </c>
      <c r="G30" s="26">
        <f t="shared" si="1"/>
        <v>4.875</v>
      </c>
      <c r="H30" s="5"/>
    </row>
    <row r="31" spans="1:8" x14ac:dyDescent="0.25">
      <c r="A31" s="77"/>
      <c r="B31" s="65"/>
      <c r="C31" s="6">
        <v>195</v>
      </c>
      <c r="D31" s="6">
        <v>270</v>
      </c>
      <c r="E31" s="6">
        <f t="shared" si="0"/>
        <v>52650</v>
      </c>
      <c r="F31" s="6">
        <v>1</v>
      </c>
      <c r="G31" s="26">
        <f t="shared" si="1"/>
        <v>5.2649999999999997</v>
      </c>
      <c r="H31" s="5"/>
    </row>
    <row r="32" spans="1:8" x14ac:dyDescent="0.25">
      <c r="A32" s="78"/>
      <c r="B32" s="66"/>
      <c r="C32" s="6">
        <v>165</v>
      </c>
      <c r="D32" s="6">
        <v>260</v>
      </c>
      <c r="E32" s="6">
        <f t="shared" si="0"/>
        <v>42900</v>
      </c>
      <c r="F32" s="6">
        <v>1</v>
      </c>
      <c r="G32" s="26">
        <f t="shared" si="1"/>
        <v>4.29</v>
      </c>
      <c r="H32" s="5"/>
    </row>
    <row r="33" spans="1:8" x14ac:dyDescent="0.25">
      <c r="A33" s="76" t="s">
        <v>30</v>
      </c>
      <c r="B33" s="6" t="s">
        <v>56</v>
      </c>
      <c r="C33" s="6">
        <v>195</v>
      </c>
      <c r="D33" s="6">
        <v>270</v>
      </c>
      <c r="E33" s="6">
        <f t="shared" si="0"/>
        <v>52650</v>
      </c>
      <c r="F33" s="6">
        <v>1</v>
      </c>
      <c r="G33" s="26">
        <f t="shared" si="1"/>
        <v>5.2649999999999997</v>
      </c>
      <c r="H33" s="5"/>
    </row>
    <row r="34" spans="1:8" x14ac:dyDescent="0.25">
      <c r="A34" s="77"/>
      <c r="B34" s="6" t="s">
        <v>57</v>
      </c>
      <c r="C34" s="6">
        <v>170</v>
      </c>
      <c r="D34" s="6">
        <v>270</v>
      </c>
      <c r="E34" s="6">
        <f t="shared" si="0"/>
        <v>45900</v>
      </c>
      <c r="F34" s="6">
        <v>4</v>
      </c>
      <c r="G34" s="26">
        <f t="shared" si="1"/>
        <v>18.36</v>
      </c>
      <c r="H34" s="5"/>
    </row>
    <row r="35" spans="1:8" ht="31.5" x14ac:dyDescent="0.25">
      <c r="A35" s="77"/>
      <c r="B35" s="6" t="s">
        <v>58</v>
      </c>
      <c r="C35" s="6">
        <v>240</v>
      </c>
      <c r="D35" s="6">
        <v>580</v>
      </c>
      <c r="E35" s="6">
        <f t="shared" si="0"/>
        <v>139200</v>
      </c>
      <c r="F35" s="6">
        <v>1</v>
      </c>
      <c r="G35" s="26">
        <f>E35*F35/10000</f>
        <v>13.92</v>
      </c>
      <c r="H35" s="5"/>
    </row>
    <row r="36" spans="1:8" x14ac:dyDescent="0.25">
      <c r="A36" s="77"/>
      <c r="B36" s="6" t="s">
        <v>59</v>
      </c>
      <c r="C36" s="6">
        <v>195</v>
      </c>
      <c r="D36" s="6">
        <v>270</v>
      </c>
      <c r="E36" s="6">
        <f t="shared" si="0"/>
        <v>52650</v>
      </c>
      <c r="F36" s="6">
        <v>1</v>
      </c>
      <c r="G36" s="26">
        <f t="shared" si="1"/>
        <v>5.2649999999999997</v>
      </c>
      <c r="H36" s="5"/>
    </row>
    <row r="37" spans="1:8" x14ac:dyDescent="0.25">
      <c r="A37" s="77"/>
      <c r="B37" s="6" t="s">
        <v>60</v>
      </c>
      <c r="C37" s="6">
        <v>195</v>
      </c>
      <c r="D37" s="6">
        <v>270</v>
      </c>
      <c r="E37" s="6">
        <f t="shared" si="0"/>
        <v>52650</v>
      </c>
      <c r="F37" s="6">
        <v>2</v>
      </c>
      <c r="G37" s="26">
        <f t="shared" si="1"/>
        <v>10.53</v>
      </c>
      <c r="H37" s="5"/>
    </row>
    <row r="38" spans="1:8" x14ac:dyDescent="0.25">
      <c r="A38" s="77"/>
      <c r="B38" s="6" t="s">
        <v>61</v>
      </c>
      <c r="C38" s="6">
        <v>195</v>
      </c>
      <c r="D38" s="6">
        <v>270</v>
      </c>
      <c r="E38" s="6">
        <f t="shared" si="0"/>
        <v>52650</v>
      </c>
      <c r="F38" s="6">
        <v>1</v>
      </c>
      <c r="G38" s="26">
        <f t="shared" si="1"/>
        <v>5.2649999999999997</v>
      </c>
      <c r="H38" s="5"/>
    </row>
    <row r="39" spans="1:8" x14ac:dyDescent="0.25">
      <c r="A39" s="77"/>
      <c r="B39" s="6" t="s">
        <v>62</v>
      </c>
      <c r="C39" s="6">
        <v>195</v>
      </c>
      <c r="D39" s="6">
        <v>270</v>
      </c>
      <c r="E39" s="6">
        <f t="shared" si="0"/>
        <v>52650</v>
      </c>
      <c r="F39" s="6">
        <v>2</v>
      </c>
      <c r="G39" s="26">
        <f t="shared" si="1"/>
        <v>10.53</v>
      </c>
      <c r="H39" s="5"/>
    </row>
    <row r="40" spans="1:8" x14ac:dyDescent="0.25">
      <c r="A40" s="77"/>
      <c r="B40" s="6" t="s">
        <v>63</v>
      </c>
      <c r="C40" s="6">
        <v>195</v>
      </c>
      <c r="D40" s="6">
        <v>270</v>
      </c>
      <c r="E40" s="6">
        <f t="shared" si="0"/>
        <v>52650</v>
      </c>
      <c r="F40" s="6">
        <v>2</v>
      </c>
      <c r="G40" s="26">
        <f t="shared" si="1"/>
        <v>10.53</v>
      </c>
      <c r="H40" s="5"/>
    </row>
    <row r="41" spans="1:8" x14ac:dyDescent="0.25">
      <c r="A41" s="77"/>
      <c r="B41" s="6" t="s">
        <v>64</v>
      </c>
      <c r="C41" s="6">
        <v>195</v>
      </c>
      <c r="D41" s="6">
        <v>270</v>
      </c>
      <c r="E41" s="6">
        <f t="shared" si="0"/>
        <v>52650</v>
      </c>
      <c r="F41" s="6">
        <v>1</v>
      </c>
      <c r="G41" s="26">
        <f t="shared" si="1"/>
        <v>5.2649999999999997</v>
      </c>
      <c r="H41" s="5"/>
    </row>
    <row r="42" spans="1:8" ht="31.5" x14ac:dyDescent="0.25">
      <c r="A42" s="77"/>
      <c r="B42" s="6" t="s">
        <v>54</v>
      </c>
      <c r="C42" s="6">
        <v>195</v>
      </c>
      <c r="D42" s="6">
        <v>90</v>
      </c>
      <c r="E42" s="6">
        <f t="shared" si="0"/>
        <v>17550</v>
      </c>
      <c r="F42" s="6">
        <v>2</v>
      </c>
      <c r="G42" s="26">
        <f t="shared" si="1"/>
        <v>3.51</v>
      </c>
      <c r="H42" s="5" t="s">
        <v>51</v>
      </c>
    </row>
    <row r="43" spans="1:8" ht="31.5" x14ac:dyDescent="0.25">
      <c r="A43" s="77"/>
      <c r="B43" s="6" t="s">
        <v>2</v>
      </c>
      <c r="C43" s="6">
        <v>195</v>
      </c>
      <c r="D43" s="6">
        <v>90</v>
      </c>
      <c r="E43" s="6">
        <f t="shared" si="0"/>
        <v>17550</v>
      </c>
      <c r="F43" s="6">
        <v>3</v>
      </c>
      <c r="G43" s="26">
        <f t="shared" si="1"/>
        <v>5.2649999999999997</v>
      </c>
      <c r="H43" s="5" t="s">
        <v>51</v>
      </c>
    </row>
    <row r="44" spans="1:8" x14ac:dyDescent="0.25">
      <c r="A44" s="77"/>
      <c r="B44" s="6" t="s">
        <v>4</v>
      </c>
      <c r="C44" s="6">
        <v>195</v>
      </c>
      <c r="D44" s="6">
        <v>270</v>
      </c>
      <c r="E44" s="6">
        <f t="shared" si="0"/>
        <v>52650</v>
      </c>
      <c r="F44" s="6">
        <v>1</v>
      </c>
      <c r="G44" s="26">
        <f t="shared" si="1"/>
        <v>5.2649999999999997</v>
      </c>
      <c r="H44" s="5"/>
    </row>
    <row r="45" spans="1:8" x14ac:dyDescent="0.25">
      <c r="A45" s="78"/>
      <c r="B45" s="7" t="s">
        <v>94</v>
      </c>
      <c r="C45" s="6"/>
      <c r="D45" s="6"/>
      <c r="E45" s="6"/>
      <c r="F45" s="6"/>
      <c r="G45" s="25">
        <f>SUM(G19:G44)</f>
        <v>197.96999999999991</v>
      </c>
      <c r="H45" s="5"/>
    </row>
    <row r="46" spans="1:8" x14ac:dyDescent="0.25">
      <c r="A46" s="71" t="s">
        <v>5</v>
      </c>
      <c r="B46" s="27" t="s">
        <v>53</v>
      </c>
      <c r="C46" s="6">
        <v>150</v>
      </c>
      <c r="D46" s="6">
        <v>270</v>
      </c>
      <c r="E46" s="6">
        <f t="shared" si="0"/>
        <v>40500</v>
      </c>
      <c r="F46" s="6">
        <v>5</v>
      </c>
      <c r="G46" s="26">
        <f t="shared" si="1"/>
        <v>20.25</v>
      </c>
      <c r="H46" s="5"/>
    </row>
    <row r="47" spans="1:8" x14ac:dyDescent="0.25">
      <c r="A47" s="72"/>
      <c r="B47" s="6" t="s">
        <v>6</v>
      </c>
      <c r="C47" s="6">
        <v>150</v>
      </c>
      <c r="D47" s="6">
        <v>200</v>
      </c>
      <c r="E47" s="6">
        <f t="shared" si="0"/>
        <v>30000</v>
      </c>
      <c r="F47" s="6">
        <v>2</v>
      </c>
      <c r="G47" s="26">
        <f t="shared" si="1"/>
        <v>6</v>
      </c>
      <c r="H47" s="5"/>
    </row>
    <row r="48" spans="1:8" x14ac:dyDescent="0.25">
      <c r="A48" s="72"/>
      <c r="B48" s="6" t="s">
        <v>7</v>
      </c>
      <c r="C48" s="6">
        <v>150</v>
      </c>
      <c r="D48" s="6">
        <v>200</v>
      </c>
      <c r="E48" s="6">
        <f t="shared" si="0"/>
        <v>30000</v>
      </c>
      <c r="F48" s="6">
        <v>5</v>
      </c>
      <c r="G48" s="26">
        <f t="shared" si="1"/>
        <v>15</v>
      </c>
      <c r="H48" s="5"/>
    </row>
    <row r="49" spans="1:8" x14ac:dyDescent="0.25">
      <c r="A49" s="72"/>
      <c r="B49" s="6" t="s">
        <v>55</v>
      </c>
      <c r="C49" s="6">
        <v>190</v>
      </c>
      <c r="D49" s="6">
        <v>215</v>
      </c>
      <c r="E49" s="6">
        <f t="shared" si="0"/>
        <v>40850</v>
      </c>
      <c r="F49" s="6">
        <v>1</v>
      </c>
      <c r="G49" s="26">
        <f t="shared" si="1"/>
        <v>4.085</v>
      </c>
      <c r="H49" s="5"/>
    </row>
    <row r="50" spans="1:8" x14ac:dyDescent="0.25">
      <c r="A50" s="72"/>
      <c r="B50" s="6" t="s">
        <v>8</v>
      </c>
      <c r="C50" s="6">
        <v>195</v>
      </c>
      <c r="D50" s="6">
        <v>215</v>
      </c>
      <c r="E50" s="6">
        <f t="shared" si="0"/>
        <v>41925</v>
      </c>
      <c r="F50" s="6">
        <v>5</v>
      </c>
      <c r="G50" s="26">
        <f t="shared" si="1"/>
        <v>20.962499999999999</v>
      </c>
      <c r="H50" s="5"/>
    </row>
    <row r="51" spans="1:8" x14ac:dyDescent="0.25">
      <c r="A51" s="72"/>
      <c r="B51" s="64" t="s">
        <v>9</v>
      </c>
      <c r="C51" s="6">
        <v>155</v>
      </c>
      <c r="D51" s="6">
        <v>210</v>
      </c>
      <c r="E51" s="6">
        <f t="shared" si="0"/>
        <v>32550</v>
      </c>
      <c r="F51" s="6">
        <v>2</v>
      </c>
      <c r="G51" s="26">
        <f t="shared" si="1"/>
        <v>6.51</v>
      </c>
      <c r="H51" s="5"/>
    </row>
    <row r="52" spans="1:8" x14ac:dyDescent="0.25">
      <c r="A52" s="72"/>
      <c r="B52" s="66"/>
      <c r="C52" s="6">
        <v>155</v>
      </c>
      <c r="D52" s="6">
        <v>215</v>
      </c>
      <c r="E52" s="6">
        <f t="shared" ref="E52:E54" si="2">C52*D52</f>
        <v>33325</v>
      </c>
      <c r="F52" s="6">
        <v>1</v>
      </c>
      <c r="G52" s="26">
        <f t="shared" ref="G52:G54" si="3">E52*F52/10000</f>
        <v>3.3325</v>
      </c>
      <c r="H52" s="5"/>
    </row>
    <row r="53" spans="1:8" x14ac:dyDescent="0.25">
      <c r="A53" s="72"/>
      <c r="B53" s="64" t="s">
        <v>108</v>
      </c>
      <c r="C53" s="6">
        <v>155</v>
      </c>
      <c r="D53" s="6">
        <v>210</v>
      </c>
      <c r="E53" s="6">
        <f t="shared" si="2"/>
        <v>32550</v>
      </c>
      <c r="F53" s="6">
        <v>1</v>
      </c>
      <c r="G53" s="26">
        <f t="shared" si="3"/>
        <v>3.2549999999999999</v>
      </c>
      <c r="H53" s="5"/>
    </row>
    <row r="54" spans="1:8" x14ac:dyDescent="0.25">
      <c r="A54" s="72"/>
      <c r="B54" s="65"/>
      <c r="C54" s="6">
        <v>155</v>
      </c>
      <c r="D54" s="6">
        <v>210</v>
      </c>
      <c r="E54" s="6">
        <f t="shared" si="2"/>
        <v>32550</v>
      </c>
      <c r="F54" s="6">
        <v>1</v>
      </c>
      <c r="G54" s="26">
        <f t="shared" si="3"/>
        <v>3.2549999999999999</v>
      </c>
      <c r="H54" s="5"/>
    </row>
    <row r="55" spans="1:8" x14ac:dyDescent="0.25">
      <c r="A55" s="72"/>
      <c r="B55" s="66"/>
      <c r="C55" s="6">
        <v>155</v>
      </c>
      <c r="D55" s="6">
        <v>215</v>
      </c>
      <c r="E55" s="6">
        <f t="shared" si="0"/>
        <v>33325</v>
      </c>
      <c r="F55" s="6">
        <v>1</v>
      </c>
      <c r="G55" s="26">
        <f t="shared" si="1"/>
        <v>3.3325</v>
      </c>
      <c r="H55" s="5"/>
    </row>
    <row r="56" spans="1:8" x14ac:dyDescent="0.25">
      <c r="A56" s="73"/>
      <c r="B56" s="8" t="s">
        <v>93</v>
      </c>
      <c r="C56" s="9"/>
      <c r="D56" s="9"/>
      <c r="E56" s="6"/>
      <c r="F56" s="6"/>
      <c r="G56" s="25">
        <f>SUM(G46:G55)</f>
        <v>85.982499999999987</v>
      </c>
      <c r="H56" s="5"/>
    </row>
    <row r="57" spans="1:8" x14ac:dyDescent="0.25">
      <c r="A57" s="71" t="s">
        <v>31</v>
      </c>
      <c r="B57" s="6" t="s">
        <v>73</v>
      </c>
      <c r="C57" s="6">
        <v>190</v>
      </c>
      <c r="D57" s="6">
        <v>140</v>
      </c>
      <c r="E57" s="6">
        <f t="shared" si="0"/>
        <v>26600</v>
      </c>
      <c r="F57" s="6">
        <v>1</v>
      </c>
      <c r="G57" s="26">
        <f>E57*F57/10000</f>
        <v>2.66</v>
      </c>
      <c r="H57" s="5"/>
    </row>
    <row r="58" spans="1:8" x14ac:dyDescent="0.25">
      <c r="A58" s="72"/>
      <c r="B58" s="10" t="s">
        <v>10</v>
      </c>
      <c r="C58" s="10">
        <v>195</v>
      </c>
      <c r="D58" s="10">
        <v>140</v>
      </c>
      <c r="E58" s="6">
        <f t="shared" si="0"/>
        <v>27300</v>
      </c>
      <c r="F58" s="6">
        <v>1</v>
      </c>
      <c r="G58" s="26">
        <f t="shared" si="1"/>
        <v>2.73</v>
      </c>
      <c r="H58" s="5"/>
    </row>
    <row r="59" spans="1:8" x14ac:dyDescent="0.25">
      <c r="A59" s="72"/>
      <c r="B59" s="6" t="s">
        <v>11</v>
      </c>
      <c r="C59" s="6">
        <v>210</v>
      </c>
      <c r="D59" s="6">
        <v>140</v>
      </c>
      <c r="E59" s="6">
        <f t="shared" si="0"/>
        <v>29400</v>
      </c>
      <c r="F59" s="6">
        <v>1</v>
      </c>
      <c r="G59" s="26">
        <f t="shared" si="1"/>
        <v>2.94</v>
      </c>
      <c r="H59" s="5"/>
    </row>
    <row r="60" spans="1:8" x14ac:dyDescent="0.25">
      <c r="A60" s="72"/>
      <c r="B60" s="7" t="s">
        <v>92</v>
      </c>
      <c r="C60" s="6"/>
      <c r="D60" s="6"/>
      <c r="E60" s="6"/>
      <c r="F60" s="6"/>
      <c r="G60" s="25">
        <f>SUM(G57:G59)</f>
        <v>8.33</v>
      </c>
      <c r="H60" s="5"/>
    </row>
    <row r="61" spans="1:8" x14ac:dyDescent="0.25">
      <c r="A61" s="72"/>
      <c r="B61" s="6" t="s">
        <v>12</v>
      </c>
      <c r="C61" s="6">
        <v>185</v>
      </c>
      <c r="D61" s="6">
        <v>130</v>
      </c>
      <c r="E61" s="6">
        <f t="shared" si="0"/>
        <v>24050</v>
      </c>
      <c r="F61" s="6">
        <v>2</v>
      </c>
      <c r="G61" s="26">
        <f t="shared" si="1"/>
        <v>4.8099999999999996</v>
      </c>
      <c r="H61" s="5"/>
    </row>
    <row r="62" spans="1:8" x14ac:dyDescent="0.25">
      <c r="A62" s="72"/>
      <c r="B62" s="6" t="s">
        <v>39</v>
      </c>
      <c r="C62" s="6">
        <v>175</v>
      </c>
      <c r="D62" s="6">
        <v>130</v>
      </c>
      <c r="E62" s="6">
        <f t="shared" si="0"/>
        <v>22750</v>
      </c>
      <c r="F62" s="6">
        <v>1</v>
      </c>
      <c r="G62" s="26">
        <f t="shared" si="1"/>
        <v>2.2749999999999999</v>
      </c>
      <c r="H62" s="5"/>
    </row>
    <row r="63" spans="1:8" x14ac:dyDescent="0.25">
      <c r="A63" s="72"/>
      <c r="B63" s="6" t="s">
        <v>74</v>
      </c>
      <c r="C63" s="6">
        <v>180</v>
      </c>
      <c r="D63" s="6">
        <v>240</v>
      </c>
      <c r="E63" s="6">
        <f t="shared" si="0"/>
        <v>43200</v>
      </c>
      <c r="F63" s="6">
        <v>1</v>
      </c>
      <c r="G63" s="26">
        <f t="shared" si="1"/>
        <v>4.32</v>
      </c>
      <c r="H63" s="5"/>
    </row>
    <row r="64" spans="1:8" x14ac:dyDescent="0.25">
      <c r="A64" s="72"/>
      <c r="B64" s="6" t="s">
        <v>75</v>
      </c>
      <c r="C64" s="6">
        <v>185</v>
      </c>
      <c r="D64" s="6">
        <v>240</v>
      </c>
      <c r="E64" s="6">
        <f t="shared" si="0"/>
        <v>44400</v>
      </c>
      <c r="F64" s="6">
        <v>1</v>
      </c>
      <c r="G64" s="26">
        <f t="shared" si="1"/>
        <v>4.4400000000000004</v>
      </c>
      <c r="H64" s="5"/>
    </row>
    <row r="65" spans="1:8" x14ac:dyDescent="0.25">
      <c r="A65" s="72"/>
      <c r="B65" s="6" t="s">
        <v>76</v>
      </c>
      <c r="C65" s="6">
        <v>170</v>
      </c>
      <c r="D65" s="6">
        <v>150</v>
      </c>
      <c r="E65" s="6">
        <f t="shared" si="0"/>
        <v>25500</v>
      </c>
      <c r="F65" s="6">
        <v>1</v>
      </c>
      <c r="G65" s="26">
        <f t="shared" si="1"/>
        <v>2.5499999999999998</v>
      </c>
      <c r="H65" s="5"/>
    </row>
    <row r="66" spans="1:8" x14ac:dyDescent="0.25">
      <c r="A66" s="72"/>
      <c r="B66" s="6" t="s">
        <v>32</v>
      </c>
      <c r="C66" s="6">
        <v>180</v>
      </c>
      <c r="D66" s="6">
        <v>155</v>
      </c>
      <c r="E66" s="6">
        <f t="shared" ref="E66" si="4">C66*D66</f>
        <v>27900</v>
      </c>
      <c r="F66" s="6">
        <v>1</v>
      </c>
      <c r="G66" s="26">
        <f t="shared" ref="G66" si="5">E66*F66/10000</f>
        <v>2.79</v>
      </c>
      <c r="H66" s="5"/>
    </row>
    <row r="67" spans="1:8" x14ac:dyDescent="0.25">
      <c r="A67" s="72"/>
      <c r="B67" s="6" t="s">
        <v>77</v>
      </c>
      <c r="C67" s="6">
        <v>190</v>
      </c>
      <c r="D67" s="6">
        <v>150</v>
      </c>
      <c r="E67" s="6">
        <f t="shared" si="0"/>
        <v>28500</v>
      </c>
      <c r="F67" s="6">
        <v>1</v>
      </c>
      <c r="G67" s="26">
        <f t="shared" si="1"/>
        <v>2.85</v>
      </c>
      <c r="H67" s="5"/>
    </row>
    <row r="68" spans="1:8" x14ac:dyDescent="0.25">
      <c r="A68" s="73"/>
      <c r="B68" s="7" t="s">
        <v>91</v>
      </c>
      <c r="C68" s="6"/>
      <c r="D68" s="6"/>
      <c r="E68" s="6"/>
      <c r="F68" s="6"/>
      <c r="G68" s="25">
        <f>SUM(G61:G67)</f>
        <v>24.035</v>
      </c>
      <c r="H68" s="5"/>
    </row>
    <row r="69" spans="1:8" x14ac:dyDescent="0.25">
      <c r="A69" s="71" t="s">
        <v>13</v>
      </c>
      <c r="B69" s="6" t="s">
        <v>78</v>
      </c>
      <c r="C69" s="6">
        <v>195</v>
      </c>
      <c r="D69" s="6">
        <v>155</v>
      </c>
      <c r="E69" s="6">
        <f t="shared" ref="E69:E90" si="6">C69*D69</f>
        <v>30225</v>
      </c>
      <c r="F69" s="6">
        <v>2</v>
      </c>
      <c r="G69" s="26">
        <f t="shared" si="1"/>
        <v>6.0449999999999999</v>
      </c>
      <c r="H69" s="5"/>
    </row>
    <row r="70" spans="1:8" x14ac:dyDescent="0.25">
      <c r="A70" s="72"/>
      <c r="B70" s="6" t="s">
        <v>79</v>
      </c>
      <c r="C70" s="6">
        <v>170</v>
      </c>
      <c r="D70" s="6">
        <v>250</v>
      </c>
      <c r="E70" s="6">
        <f t="shared" si="6"/>
        <v>42500</v>
      </c>
      <c r="F70" s="6">
        <v>1</v>
      </c>
      <c r="G70" s="26">
        <f t="shared" si="1"/>
        <v>4.25</v>
      </c>
      <c r="H70" s="5"/>
    </row>
    <row r="71" spans="1:8" x14ac:dyDescent="0.25">
      <c r="A71" s="72"/>
      <c r="B71" s="10" t="s">
        <v>80</v>
      </c>
      <c r="C71" s="10">
        <v>195</v>
      </c>
      <c r="D71" s="10">
        <v>195</v>
      </c>
      <c r="E71" s="6">
        <f t="shared" si="6"/>
        <v>38025</v>
      </c>
      <c r="F71" s="6">
        <v>2</v>
      </c>
      <c r="G71" s="26">
        <f t="shared" si="1"/>
        <v>7.6050000000000004</v>
      </c>
      <c r="H71" s="5"/>
    </row>
    <row r="72" spans="1:8" x14ac:dyDescent="0.25">
      <c r="A72" s="72"/>
      <c r="B72" s="59" t="s">
        <v>113</v>
      </c>
      <c r="C72" s="59">
        <v>130</v>
      </c>
      <c r="D72" s="59">
        <v>220</v>
      </c>
      <c r="E72" s="39">
        <f t="shared" si="6"/>
        <v>28600</v>
      </c>
      <c r="F72" s="39">
        <v>6</v>
      </c>
      <c r="G72" s="42">
        <f t="shared" si="1"/>
        <v>17.16</v>
      </c>
      <c r="H72" s="5"/>
    </row>
    <row r="73" spans="1:8" x14ac:dyDescent="0.25">
      <c r="A73" s="72"/>
      <c r="B73" s="6" t="s">
        <v>14</v>
      </c>
      <c r="C73" s="6">
        <v>130</v>
      </c>
      <c r="D73" s="6">
        <v>220</v>
      </c>
      <c r="E73" s="6">
        <f t="shared" si="6"/>
        <v>28600</v>
      </c>
      <c r="F73" s="6">
        <v>7</v>
      </c>
      <c r="G73" s="26">
        <f t="shared" si="1"/>
        <v>20.02</v>
      </c>
      <c r="H73" s="5"/>
    </row>
    <row r="74" spans="1:8" x14ac:dyDescent="0.25">
      <c r="A74" s="72"/>
      <c r="B74" s="6" t="s">
        <v>81</v>
      </c>
      <c r="C74" s="6">
        <v>170</v>
      </c>
      <c r="D74" s="6">
        <v>250</v>
      </c>
      <c r="E74" s="6">
        <f t="shared" si="6"/>
        <v>42500</v>
      </c>
      <c r="F74" s="6">
        <v>1</v>
      </c>
      <c r="G74" s="26">
        <f t="shared" si="1"/>
        <v>4.25</v>
      </c>
      <c r="H74" s="5"/>
    </row>
    <row r="75" spans="1:8" x14ac:dyDescent="0.25">
      <c r="A75" s="72"/>
      <c r="B75" s="6" t="s">
        <v>82</v>
      </c>
      <c r="C75" s="6">
        <v>170</v>
      </c>
      <c r="D75" s="6">
        <v>250</v>
      </c>
      <c r="E75" s="6">
        <f t="shared" si="6"/>
        <v>42500</v>
      </c>
      <c r="F75" s="6">
        <v>1</v>
      </c>
      <c r="G75" s="26">
        <f t="shared" si="1"/>
        <v>4.25</v>
      </c>
      <c r="H75" s="5"/>
    </row>
    <row r="76" spans="1:8" x14ac:dyDescent="0.25">
      <c r="A76" s="72"/>
      <c r="B76" s="6" t="s">
        <v>83</v>
      </c>
      <c r="C76" s="6">
        <v>130</v>
      </c>
      <c r="D76" s="6">
        <v>220</v>
      </c>
      <c r="E76" s="6">
        <f t="shared" si="6"/>
        <v>28600</v>
      </c>
      <c r="F76" s="6">
        <v>2</v>
      </c>
      <c r="G76" s="26">
        <f t="shared" si="1"/>
        <v>5.72</v>
      </c>
      <c r="H76" s="5"/>
    </row>
    <row r="77" spans="1:8" x14ac:dyDescent="0.25">
      <c r="A77" s="72"/>
      <c r="B77" s="6" t="s">
        <v>84</v>
      </c>
      <c r="C77" s="6">
        <v>130</v>
      </c>
      <c r="D77" s="6">
        <v>220</v>
      </c>
      <c r="E77" s="6">
        <f t="shared" si="6"/>
        <v>28600</v>
      </c>
      <c r="F77" s="6">
        <v>2</v>
      </c>
      <c r="G77" s="26">
        <f t="shared" si="1"/>
        <v>5.72</v>
      </c>
      <c r="H77" s="5"/>
    </row>
    <row r="78" spans="1:8" x14ac:dyDescent="0.25">
      <c r="A78" s="72"/>
      <c r="B78" s="6" t="s">
        <v>85</v>
      </c>
      <c r="C78" s="6">
        <v>130</v>
      </c>
      <c r="D78" s="6">
        <v>220</v>
      </c>
      <c r="E78" s="6">
        <f t="shared" si="6"/>
        <v>28600</v>
      </c>
      <c r="F78" s="6">
        <v>1</v>
      </c>
      <c r="G78" s="26">
        <f t="shared" si="1"/>
        <v>2.86</v>
      </c>
      <c r="H78" s="5"/>
    </row>
    <row r="79" spans="1:8" x14ac:dyDescent="0.25">
      <c r="A79" s="72"/>
      <c r="B79" s="6" t="s">
        <v>86</v>
      </c>
      <c r="C79" s="6">
        <v>170</v>
      </c>
      <c r="D79" s="6">
        <v>250</v>
      </c>
      <c r="E79" s="6">
        <f t="shared" si="6"/>
        <v>42500</v>
      </c>
      <c r="F79" s="6">
        <v>1</v>
      </c>
      <c r="G79" s="26">
        <f t="shared" si="1"/>
        <v>4.25</v>
      </c>
      <c r="H79" s="5"/>
    </row>
    <row r="80" spans="1:8" x14ac:dyDescent="0.25">
      <c r="A80" s="72"/>
      <c r="B80" s="6" t="s">
        <v>87</v>
      </c>
      <c r="C80" s="6">
        <v>150</v>
      </c>
      <c r="D80" s="6">
        <v>200</v>
      </c>
      <c r="E80" s="6">
        <f t="shared" si="6"/>
        <v>30000</v>
      </c>
      <c r="F80" s="6">
        <v>4</v>
      </c>
      <c r="G80" s="26">
        <f t="shared" si="1"/>
        <v>12</v>
      </c>
      <c r="H80" s="5"/>
    </row>
    <row r="81" spans="1:8" x14ac:dyDescent="0.25">
      <c r="A81" s="73"/>
      <c r="B81" s="7" t="s">
        <v>90</v>
      </c>
      <c r="C81" s="6"/>
      <c r="D81" s="6"/>
      <c r="E81" s="6"/>
      <c r="F81" s="6"/>
      <c r="G81" s="25">
        <f>SUM(G69:G80)</f>
        <v>94.13</v>
      </c>
      <c r="H81" s="5"/>
    </row>
    <row r="82" spans="1:8" s="41" customFormat="1" x14ac:dyDescent="0.25">
      <c r="A82" s="68" t="s">
        <v>33</v>
      </c>
      <c r="B82" s="39" t="s">
        <v>21</v>
      </c>
      <c r="C82" s="39">
        <v>220</v>
      </c>
      <c r="D82" s="39">
        <v>260</v>
      </c>
      <c r="E82" s="39">
        <f t="shared" si="6"/>
        <v>57200</v>
      </c>
      <c r="F82" s="39">
        <v>2</v>
      </c>
      <c r="G82" s="42">
        <f t="shared" si="1"/>
        <v>11.44</v>
      </c>
      <c r="H82" s="50"/>
    </row>
    <row r="83" spans="1:8" s="41" customFormat="1" x14ac:dyDescent="0.25">
      <c r="A83" s="74"/>
      <c r="B83" s="39" t="s">
        <v>89</v>
      </c>
      <c r="C83" s="39">
        <v>220</v>
      </c>
      <c r="D83" s="39">
        <v>260</v>
      </c>
      <c r="E83" s="39">
        <f t="shared" si="6"/>
        <v>57200</v>
      </c>
      <c r="F83" s="39">
        <v>1</v>
      </c>
      <c r="G83" s="42">
        <f t="shared" si="1"/>
        <v>5.72</v>
      </c>
      <c r="H83" s="52"/>
    </row>
    <row r="84" spans="1:8" s="41" customFormat="1" x14ac:dyDescent="0.25">
      <c r="A84" s="74"/>
      <c r="B84" s="39" t="s">
        <v>46</v>
      </c>
      <c r="C84" s="39">
        <v>190</v>
      </c>
      <c r="D84" s="39">
        <v>260</v>
      </c>
      <c r="E84" s="39">
        <f t="shared" si="6"/>
        <v>49400</v>
      </c>
      <c r="F84" s="39">
        <v>2</v>
      </c>
      <c r="G84" s="42">
        <f t="shared" si="1"/>
        <v>9.8800000000000008</v>
      </c>
      <c r="H84" s="52"/>
    </row>
    <row r="85" spans="1:8" s="41" customFormat="1" x14ac:dyDescent="0.25">
      <c r="A85" s="74"/>
      <c r="B85" s="39" t="s">
        <v>47</v>
      </c>
      <c r="C85" s="39">
        <v>190</v>
      </c>
      <c r="D85" s="39">
        <v>260</v>
      </c>
      <c r="E85" s="39">
        <f t="shared" si="6"/>
        <v>49400</v>
      </c>
      <c r="F85" s="39">
        <v>1</v>
      </c>
      <c r="G85" s="42">
        <f t="shared" si="1"/>
        <v>4.9400000000000004</v>
      </c>
      <c r="H85" s="52"/>
    </row>
    <row r="86" spans="1:8" s="41" customFormat="1" x14ac:dyDescent="0.25">
      <c r="A86" s="74"/>
      <c r="B86" s="39" t="s">
        <v>15</v>
      </c>
      <c r="C86" s="39">
        <v>190</v>
      </c>
      <c r="D86" s="39">
        <v>260</v>
      </c>
      <c r="E86" s="39">
        <f t="shared" si="6"/>
        <v>49400</v>
      </c>
      <c r="F86" s="39">
        <v>2</v>
      </c>
      <c r="G86" s="42">
        <f t="shared" si="1"/>
        <v>9.8800000000000008</v>
      </c>
      <c r="H86" s="52"/>
    </row>
    <row r="87" spans="1:8" s="41" customFormat="1" x14ac:dyDescent="0.25">
      <c r="A87" s="74"/>
      <c r="B87" s="39" t="s">
        <v>16</v>
      </c>
      <c r="C87" s="39">
        <v>190</v>
      </c>
      <c r="D87" s="39">
        <v>260</v>
      </c>
      <c r="E87" s="39">
        <f t="shared" si="6"/>
        <v>49400</v>
      </c>
      <c r="F87" s="39">
        <v>2</v>
      </c>
      <c r="G87" s="42">
        <f t="shared" ref="G87:G90" si="7">E87*F87/10000</f>
        <v>9.8800000000000008</v>
      </c>
      <c r="H87" s="52"/>
    </row>
    <row r="88" spans="1:8" s="41" customFormat="1" x14ac:dyDescent="0.25">
      <c r="A88" s="74"/>
      <c r="B88" s="39" t="s">
        <v>48</v>
      </c>
      <c r="C88" s="39">
        <v>220</v>
      </c>
      <c r="D88" s="39">
        <v>260</v>
      </c>
      <c r="E88" s="39">
        <f t="shared" si="6"/>
        <v>57200</v>
      </c>
      <c r="F88" s="39">
        <v>1</v>
      </c>
      <c r="G88" s="42">
        <f t="shared" si="7"/>
        <v>5.72</v>
      </c>
      <c r="H88" s="52"/>
    </row>
    <row r="89" spans="1:8" s="41" customFormat="1" ht="31.5" x14ac:dyDescent="0.25">
      <c r="A89" s="74"/>
      <c r="B89" s="47" t="s">
        <v>49</v>
      </c>
      <c r="C89" s="39">
        <v>220</v>
      </c>
      <c r="D89" s="39">
        <v>260</v>
      </c>
      <c r="E89" s="39">
        <f t="shared" si="6"/>
        <v>57200</v>
      </c>
      <c r="F89" s="39">
        <v>1</v>
      </c>
      <c r="G89" s="42">
        <f t="shared" si="7"/>
        <v>5.72</v>
      </c>
      <c r="H89" s="52"/>
    </row>
    <row r="90" spans="1:8" s="41" customFormat="1" ht="31.5" x14ac:dyDescent="0.25">
      <c r="A90" s="74"/>
      <c r="B90" s="47" t="s">
        <v>50</v>
      </c>
      <c r="C90" s="39">
        <v>220</v>
      </c>
      <c r="D90" s="39">
        <v>260</v>
      </c>
      <c r="E90" s="39">
        <f t="shared" si="6"/>
        <v>57200</v>
      </c>
      <c r="F90" s="39">
        <v>1</v>
      </c>
      <c r="G90" s="42">
        <f t="shared" si="7"/>
        <v>5.72</v>
      </c>
      <c r="H90" s="52"/>
    </row>
    <row r="91" spans="1:8" s="41" customFormat="1" x14ac:dyDescent="0.25">
      <c r="A91" s="74"/>
      <c r="B91" s="48" t="s">
        <v>114</v>
      </c>
      <c r="C91" s="47"/>
      <c r="D91" s="47"/>
      <c r="E91" s="47"/>
      <c r="F91" s="47"/>
      <c r="G91" s="40">
        <f>SUM(G82:G90)</f>
        <v>68.900000000000006</v>
      </c>
      <c r="H91" s="52"/>
    </row>
    <row r="92" spans="1:8" s="41" customFormat="1" x14ac:dyDescent="0.25">
      <c r="A92" s="68" t="s">
        <v>41</v>
      </c>
      <c r="B92" s="39" t="s">
        <v>42</v>
      </c>
      <c r="C92" s="39">
        <v>210</v>
      </c>
      <c r="D92" s="39">
        <v>182</v>
      </c>
      <c r="E92" s="39">
        <v>38220</v>
      </c>
      <c r="F92" s="39">
        <v>2</v>
      </c>
      <c r="G92" s="42">
        <v>7.6440000000000001</v>
      </c>
      <c r="H92" s="52"/>
    </row>
    <row r="93" spans="1:8" s="41" customFormat="1" x14ac:dyDescent="0.25">
      <c r="A93" s="69"/>
      <c r="B93" s="43" t="s">
        <v>88</v>
      </c>
      <c r="C93" s="39"/>
      <c r="D93" s="39"/>
      <c r="E93" s="39"/>
      <c r="F93" s="39"/>
      <c r="G93" s="40">
        <f>G92</f>
        <v>7.6440000000000001</v>
      </c>
      <c r="H93" s="52"/>
    </row>
    <row r="94" spans="1:8" x14ac:dyDescent="0.25">
      <c r="A94" s="33"/>
      <c r="B94" s="34"/>
      <c r="C94" s="35"/>
      <c r="D94" s="35"/>
      <c r="E94" s="67" t="s">
        <v>37</v>
      </c>
      <c r="F94" s="37" t="s">
        <v>34</v>
      </c>
      <c r="G94" s="30">
        <f>G45+G56+G60+G68+G81+G91+G93-G95</f>
        <v>472.95149999999984</v>
      </c>
      <c r="H94" s="5" t="s">
        <v>35</v>
      </c>
    </row>
    <row r="95" spans="1:8" x14ac:dyDescent="0.25">
      <c r="A95" s="36"/>
      <c r="B95" s="32"/>
      <c r="C95" s="31"/>
      <c r="D95" s="31"/>
      <c r="E95" s="67"/>
      <c r="F95" s="37" t="s">
        <v>52</v>
      </c>
      <c r="G95" s="30">
        <f>G20+G42+G43</f>
        <v>14.04</v>
      </c>
      <c r="H95" s="5" t="s">
        <v>36</v>
      </c>
    </row>
    <row r="96" spans="1:8" x14ac:dyDescent="0.25">
      <c r="A96" s="11"/>
      <c r="B96" s="11"/>
      <c r="C96" s="11"/>
      <c r="D96" s="11"/>
      <c r="E96" s="11"/>
      <c r="F96" s="56" t="s">
        <v>17</v>
      </c>
      <c r="G96" s="44">
        <f>G94+G95</f>
        <v>486.99149999999986</v>
      </c>
      <c r="H96" s="5"/>
    </row>
    <row r="97" spans="1:16" x14ac:dyDescent="0.25">
      <c r="A97" s="11"/>
      <c r="B97" s="11"/>
      <c r="C97" s="11"/>
      <c r="D97" s="11"/>
      <c r="E97" s="11"/>
      <c r="F97" s="11"/>
      <c r="G97" s="11"/>
      <c r="H97" s="53"/>
    </row>
    <row r="98" spans="1:16" x14ac:dyDescent="0.25">
      <c r="A98" s="11"/>
      <c r="B98" s="11"/>
      <c r="C98" s="11"/>
      <c r="D98" s="11"/>
      <c r="E98" s="11"/>
      <c r="F98" s="11"/>
      <c r="G98" s="11"/>
      <c r="H98" s="53"/>
    </row>
    <row r="99" spans="1:16" x14ac:dyDescent="0.25">
      <c r="A99" s="11"/>
      <c r="B99" s="11"/>
      <c r="C99" s="11"/>
      <c r="D99" s="11"/>
      <c r="E99" s="11"/>
      <c r="F99" s="11"/>
      <c r="G99" s="11"/>
      <c r="H99" s="53"/>
    </row>
    <row r="100" spans="1:16" s="22" customFormat="1" x14ac:dyDescent="0.25">
      <c r="A100" s="16" t="s">
        <v>39</v>
      </c>
      <c r="B100" s="16"/>
      <c r="C100" s="16" t="s">
        <v>98</v>
      </c>
      <c r="D100" s="16"/>
      <c r="E100" s="16" t="s">
        <v>20</v>
      </c>
      <c r="F100" s="16"/>
      <c r="G100" s="16"/>
      <c r="H100" s="57" t="s">
        <v>96</v>
      </c>
      <c r="I100" s="20"/>
      <c r="J100" s="18"/>
      <c r="K100" s="16"/>
      <c r="L100" s="17"/>
      <c r="M100" s="20"/>
      <c r="N100" s="18"/>
      <c r="O100" s="16"/>
      <c r="P100" s="21"/>
    </row>
    <row r="101" spans="1:16" s="22" customFormat="1" x14ac:dyDescent="0.25">
      <c r="A101" s="16"/>
      <c r="B101" s="16"/>
      <c r="C101" s="16"/>
      <c r="D101" s="16"/>
      <c r="E101" s="16"/>
      <c r="F101" s="16"/>
      <c r="G101" s="16"/>
      <c r="H101" s="57"/>
      <c r="I101" s="19"/>
      <c r="J101" s="20"/>
      <c r="K101" s="19"/>
      <c r="L101" s="20"/>
      <c r="M101" s="20"/>
      <c r="N101" s="19"/>
      <c r="O101" s="23"/>
      <c r="P101" s="21"/>
    </row>
    <row r="102" spans="1:16" s="22" customFormat="1" x14ac:dyDescent="0.25">
      <c r="A102" s="16"/>
      <c r="B102" s="16"/>
      <c r="C102" s="16"/>
      <c r="D102" s="16"/>
      <c r="E102" s="16"/>
      <c r="F102" s="16"/>
      <c r="G102" s="16"/>
      <c r="H102" s="57"/>
      <c r="I102" s="19"/>
      <c r="J102" s="20"/>
      <c r="K102" s="19"/>
      <c r="L102" s="20"/>
      <c r="M102" s="20"/>
      <c r="N102" s="19"/>
      <c r="O102" s="23"/>
      <c r="P102" s="21"/>
    </row>
    <row r="103" spans="1:16" s="22" customFormat="1" x14ac:dyDescent="0.25">
      <c r="A103" s="16" t="s">
        <v>21</v>
      </c>
      <c r="B103" s="16"/>
      <c r="C103" s="16" t="s">
        <v>111</v>
      </c>
      <c r="D103" s="16"/>
      <c r="E103" s="16" t="s">
        <v>25</v>
      </c>
      <c r="F103" s="16"/>
      <c r="G103" s="16"/>
      <c r="H103" s="57" t="s">
        <v>95</v>
      </c>
      <c r="I103" s="19"/>
      <c r="J103" s="16"/>
      <c r="K103" s="16"/>
      <c r="L103" s="17"/>
      <c r="M103" s="20"/>
      <c r="N103" s="18"/>
      <c r="O103" s="16"/>
      <c r="P103" s="21"/>
    </row>
    <row r="104" spans="1:16" s="22" customFormat="1" x14ac:dyDescent="0.25">
      <c r="A104" s="16"/>
      <c r="B104" s="16"/>
      <c r="C104" s="16"/>
      <c r="D104" s="16"/>
      <c r="E104" s="16"/>
      <c r="F104" s="16"/>
      <c r="G104" s="16"/>
      <c r="H104" s="57"/>
      <c r="I104" s="19"/>
      <c r="J104" s="20"/>
      <c r="K104" s="20"/>
      <c r="L104" s="19"/>
      <c r="M104" s="20"/>
      <c r="N104" s="19"/>
      <c r="O104" s="23"/>
      <c r="P104" s="21"/>
    </row>
    <row r="105" spans="1:16" s="22" customFormat="1" x14ac:dyDescent="0.25">
      <c r="A105" s="16"/>
      <c r="B105" s="16"/>
      <c r="C105" s="16"/>
      <c r="D105" s="16"/>
      <c r="E105" s="16"/>
      <c r="F105" s="16"/>
      <c r="G105" s="16"/>
      <c r="H105" s="57"/>
      <c r="I105" s="19"/>
      <c r="J105" s="20"/>
      <c r="K105" s="20"/>
      <c r="L105" s="19"/>
      <c r="M105" s="20"/>
      <c r="N105" s="19"/>
      <c r="O105" s="23"/>
      <c r="P105" s="21"/>
    </row>
    <row r="106" spans="1:16" s="22" customFormat="1" x14ac:dyDescent="0.25">
      <c r="A106" s="16" t="s">
        <v>22</v>
      </c>
      <c r="B106" s="16"/>
      <c r="C106" s="16" t="s">
        <v>99</v>
      </c>
      <c r="D106" s="16"/>
      <c r="E106" s="16" t="s">
        <v>1</v>
      </c>
      <c r="F106" s="16"/>
      <c r="G106" s="16"/>
      <c r="H106" s="57" t="s">
        <v>97</v>
      </c>
      <c r="I106" s="19"/>
      <c r="J106" s="20"/>
      <c r="K106" s="20"/>
      <c r="L106" s="19"/>
      <c r="M106" s="20"/>
      <c r="N106" s="19"/>
      <c r="O106" s="23"/>
      <c r="P106" s="21"/>
    </row>
    <row r="107" spans="1:16" s="22" customFormat="1" x14ac:dyDescent="0.25">
      <c r="A107" s="16"/>
      <c r="B107" s="16"/>
      <c r="C107" s="16"/>
      <c r="D107" s="16"/>
      <c r="E107" s="18"/>
      <c r="F107" s="16"/>
      <c r="G107" s="16"/>
      <c r="H107" s="54"/>
      <c r="I107" s="19"/>
      <c r="J107" s="20"/>
      <c r="K107" s="20"/>
      <c r="L107" s="19"/>
      <c r="M107" s="20"/>
      <c r="N107" s="19"/>
      <c r="O107" s="23"/>
      <c r="P107" s="21"/>
    </row>
    <row r="108" spans="1:16" s="22" customFormat="1" x14ac:dyDescent="0.25">
      <c r="A108" s="16"/>
      <c r="B108" s="16"/>
      <c r="C108" s="16"/>
      <c r="D108" s="16"/>
      <c r="E108" s="18"/>
      <c r="F108" s="16"/>
      <c r="G108" s="16"/>
      <c r="H108" s="54"/>
      <c r="I108" s="19"/>
      <c r="J108" s="20"/>
      <c r="K108" s="20"/>
      <c r="L108" s="19"/>
      <c r="M108" s="20"/>
      <c r="N108" s="19"/>
      <c r="O108" s="23"/>
      <c r="P108" s="21"/>
    </row>
    <row r="109" spans="1:16" s="22" customFormat="1" x14ac:dyDescent="0.25">
      <c r="A109" s="46" t="s">
        <v>43</v>
      </c>
      <c r="B109" s="16"/>
      <c r="C109" s="16" t="s">
        <v>44</v>
      </c>
      <c r="D109" s="16"/>
      <c r="E109" s="18"/>
      <c r="F109" s="16"/>
      <c r="G109" s="16"/>
      <c r="H109" s="54"/>
      <c r="I109" s="19"/>
      <c r="J109" s="20"/>
      <c r="K109" s="20"/>
      <c r="L109" s="19"/>
      <c r="M109" s="20"/>
      <c r="N109" s="19"/>
      <c r="O109" s="23"/>
      <c r="P109" s="21"/>
    </row>
    <row r="110" spans="1:16" s="22" customFormat="1" x14ac:dyDescent="0.25">
      <c r="A110" s="16"/>
      <c r="B110" s="16"/>
      <c r="C110" s="16"/>
      <c r="D110" s="16"/>
      <c r="E110" s="18"/>
      <c r="F110" s="16"/>
      <c r="G110" s="16"/>
      <c r="H110" s="54"/>
      <c r="I110" s="19"/>
      <c r="J110" s="20"/>
      <c r="K110" s="20"/>
      <c r="L110" s="19"/>
      <c r="M110" s="20"/>
      <c r="N110" s="19"/>
      <c r="O110" s="23"/>
      <c r="P110" s="21"/>
    </row>
    <row r="111" spans="1:16" s="22" customFormat="1" x14ac:dyDescent="0.25">
      <c r="A111" s="16"/>
      <c r="B111" s="16"/>
      <c r="C111" s="16"/>
      <c r="D111" s="16"/>
      <c r="E111" s="18"/>
      <c r="F111" s="16"/>
      <c r="G111" s="16"/>
      <c r="H111" s="54"/>
      <c r="I111" s="19"/>
      <c r="J111" s="20"/>
      <c r="K111" s="20"/>
      <c r="L111" s="19"/>
      <c r="M111" s="20"/>
      <c r="N111" s="19"/>
      <c r="O111" s="23"/>
      <c r="P111" s="21"/>
    </row>
    <row r="112" spans="1:16" s="22" customFormat="1" x14ac:dyDescent="0.25">
      <c r="A112" s="16" t="s">
        <v>23</v>
      </c>
      <c r="B112" s="16"/>
      <c r="C112" s="16" t="s">
        <v>45</v>
      </c>
      <c r="D112" s="16"/>
      <c r="E112" s="18"/>
      <c r="F112" s="16"/>
      <c r="G112" s="16"/>
      <c r="H112" s="54"/>
      <c r="I112" s="19"/>
      <c r="J112" s="20"/>
      <c r="K112" s="20"/>
      <c r="L112" s="19"/>
      <c r="M112" s="20"/>
      <c r="N112" s="19"/>
      <c r="O112" s="23"/>
      <c r="P112" s="21"/>
    </row>
    <row r="113" spans="1:16" s="22" customFormat="1" hidden="1" x14ac:dyDescent="0.25">
      <c r="A113" s="17"/>
      <c r="B113" s="24"/>
      <c r="C113" s="17"/>
      <c r="D113" s="17"/>
      <c r="E113" s="18"/>
      <c r="F113" s="17"/>
      <c r="G113" s="17"/>
      <c r="H113" s="54"/>
      <c r="I113" s="19"/>
      <c r="J113" s="20"/>
      <c r="K113" s="20"/>
      <c r="L113" s="19"/>
      <c r="M113" s="20"/>
      <c r="N113" s="19"/>
      <c r="O113" s="23"/>
      <c r="P113" s="21"/>
    </row>
    <row r="114" spans="1:16" s="22" customFormat="1" hidden="1" x14ac:dyDescent="0.25">
      <c r="A114" s="45" t="s">
        <v>40</v>
      </c>
      <c r="B114" s="45"/>
      <c r="C114" s="45" t="s">
        <v>24</v>
      </c>
      <c r="D114" s="16"/>
      <c r="E114" s="18"/>
      <c r="F114" s="16"/>
      <c r="G114" s="16"/>
      <c r="H114" s="54"/>
      <c r="I114" s="19"/>
      <c r="J114" s="20"/>
      <c r="K114" s="20"/>
      <c r="L114" s="19"/>
      <c r="M114" s="20"/>
      <c r="N114" s="19"/>
      <c r="O114" s="23"/>
      <c r="P114" s="21"/>
    </row>
    <row r="115" spans="1:16" x14ac:dyDescent="0.25">
      <c r="A115" s="11"/>
      <c r="B115" s="11"/>
      <c r="C115" s="11"/>
      <c r="D115" s="11"/>
      <c r="E115" s="11"/>
      <c r="F115" s="11"/>
      <c r="G115" s="11"/>
    </row>
    <row r="116" spans="1:16" x14ac:dyDescent="0.25">
      <c r="A116" s="11"/>
      <c r="B116" s="11"/>
      <c r="C116" s="11"/>
      <c r="D116" s="11"/>
      <c r="E116" s="11"/>
      <c r="F116" s="11"/>
      <c r="G116" s="11"/>
    </row>
    <row r="117" spans="1:16" x14ac:dyDescent="0.25">
      <c r="A117" s="11"/>
      <c r="B117" s="11"/>
      <c r="C117" s="11"/>
      <c r="D117" s="11"/>
      <c r="E117" s="11"/>
      <c r="F117" s="11"/>
      <c r="G117" s="11"/>
    </row>
    <row r="118" spans="1:16" x14ac:dyDescent="0.25">
      <c r="A118" s="11"/>
      <c r="B118" s="11"/>
      <c r="C118" s="11"/>
      <c r="D118" s="11"/>
      <c r="E118" s="11"/>
      <c r="F118" s="11"/>
      <c r="G118" s="11"/>
    </row>
    <row r="119" spans="1:16" x14ac:dyDescent="0.25">
      <c r="A119" s="11"/>
      <c r="B119" s="11"/>
      <c r="C119" s="11"/>
      <c r="D119" s="11"/>
      <c r="E119" s="11"/>
      <c r="F119" s="11"/>
      <c r="G119" s="11"/>
    </row>
    <row r="120" spans="1:16" x14ac:dyDescent="0.25">
      <c r="A120" s="11"/>
      <c r="B120" s="11"/>
      <c r="C120" s="11"/>
      <c r="D120" s="11"/>
      <c r="E120" s="11"/>
      <c r="F120" s="11"/>
      <c r="G120" s="11"/>
    </row>
    <row r="121" spans="1:16" x14ac:dyDescent="0.25">
      <c r="A121" s="11"/>
      <c r="B121" s="11"/>
      <c r="C121" s="11"/>
      <c r="D121" s="11"/>
      <c r="E121" s="11"/>
      <c r="F121" s="11"/>
      <c r="G121" s="11"/>
    </row>
    <row r="122" spans="1:16" x14ac:dyDescent="0.25">
      <c r="A122" s="11"/>
      <c r="B122" s="11"/>
      <c r="C122" s="11"/>
      <c r="D122" s="11"/>
      <c r="E122" s="11"/>
      <c r="F122" s="11"/>
      <c r="G122" s="11"/>
    </row>
    <row r="123" spans="1:16" x14ac:dyDescent="0.25">
      <c r="A123" s="11"/>
      <c r="B123" s="11"/>
      <c r="C123" s="11"/>
      <c r="D123" s="11"/>
      <c r="E123" s="11"/>
      <c r="F123" s="11"/>
      <c r="G123" s="11"/>
    </row>
    <row r="124" spans="1:16" x14ac:dyDescent="0.25">
      <c r="F124" s="12"/>
    </row>
    <row r="125" spans="1:16" x14ac:dyDescent="0.25">
      <c r="F125" s="12"/>
    </row>
    <row r="126" spans="1:16" x14ac:dyDescent="0.25">
      <c r="F126" s="12"/>
    </row>
    <row r="127" spans="1:16" x14ac:dyDescent="0.25">
      <c r="F127" s="12"/>
    </row>
  </sheetData>
  <mergeCells count="18">
    <mergeCell ref="A10:H10"/>
    <mergeCell ref="A57:A68"/>
    <mergeCell ref="A69:A81"/>
    <mergeCell ref="A82:A91"/>
    <mergeCell ref="H17:H18"/>
    <mergeCell ref="A20:A32"/>
    <mergeCell ref="A33:A45"/>
    <mergeCell ref="A46:A56"/>
    <mergeCell ref="B51:B52"/>
    <mergeCell ref="B53:B55"/>
    <mergeCell ref="A17:A18"/>
    <mergeCell ref="B17:B18"/>
    <mergeCell ref="G17:G18"/>
    <mergeCell ref="C17:F17"/>
    <mergeCell ref="B30:B32"/>
    <mergeCell ref="E94:E95"/>
    <mergeCell ref="A92:A93"/>
    <mergeCell ref="A11:H11"/>
  </mergeCells>
  <printOptions horizontalCentered="1"/>
  <pageMargins left="0.59055118110236227" right="0.39370078740157483" top="0.78740157480314965" bottom="0.78740157480314965" header="0.15748031496062992" footer="0.15748031496062992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объем</vt:lpstr>
      <vt:lpstr>объем!Заголовки_для_печати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2011-07-12T00:48:58Z</cp:lastPrinted>
  <dcterms:created xsi:type="dcterms:W3CDTF">2006-09-28T05:33:49Z</dcterms:created>
  <dcterms:modified xsi:type="dcterms:W3CDTF">2023-08-18T01:17:49Z</dcterms:modified>
</cp:coreProperties>
</file>